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<sst xmlns="http://schemas.openxmlformats.org/spreadsheetml/2006/main" count="28" uniqueCount="27">
  <si>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+</t>
  </si>
  <si>
    <r>
      <t>m</t>
    </r>
    <r>
      <rPr>
        <vertAlign val="superscript"/>
        <sz val="10"/>
        <color indexed="12"/>
        <rFont val="Arial"/>
        <family val="2"/>
      </rPr>
      <t>3</t>
    </r>
  </si>
  <si>
    <t>Masse des réactifs</t>
  </si>
  <si>
    <t>Graphique</t>
  </si>
  <si>
    <t>état initial (mol)</t>
  </si>
  <si>
    <t>état final (mol)</t>
  </si>
  <si>
    <r>
      <t>masse du C</t>
    </r>
    <r>
      <rPr>
        <sz val="8"/>
        <color indexed="12"/>
        <rFont val="Arial"/>
        <family val="2"/>
      </rPr>
      <t>2</t>
    </r>
    <r>
      <rPr>
        <sz val="10"/>
        <color indexed="12"/>
        <rFont val="Arial"/>
        <family val="2"/>
      </rPr>
      <t>H</t>
    </r>
    <r>
      <rPr>
        <sz val="8"/>
        <color indexed="12"/>
        <rFont val="Arial"/>
        <family val="2"/>
      </rPr>
      <t>8</t>
    </r>
    <r>
      <rPr>
        <sz val="10"/>
        <color indexed="12"/>
        <rFont val="Arial"/>
        <family val="2"/>
      </rPr>
      <t>N</t>
    </r>
    <r>
      <rPr>
        <sz val="8"/>
        <color indexed="12"/>
        <rFont val="Arial"/>
        <family val="2"/>
      </rPr>
      <t>2 (t) introduite:</t>
    </r>
  </si>
  <si>
    <r>
      <t>masse du N</t>
    </r>
    <r>
      <rPr>
        <sz val="8"/>
        <color indexed="12"/>
        <rFont val="Arial"/>
        <family val="2"/>
      </rPr>
      <t>2</t>
    </r>
    <r>
      <rPr>
        <sz val="10"/>
        <color indexed="12"/>
        <rFont val="Arial"/>
        <family val="2"/>
      </rPr>
      <t>O</t>
    </r>
    <r>
      <rPr>
        <sz val="8"/>
        <color indexed="12"/>
        <rFont val="Arial"/>
        <family val="2"/>
      </rPr>
      <t>4 (t) introduite</t>
    </r>
  </si>
  <si>
    <r>
      <t>masse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restant (t)</t>
    </r>
  </si>
  <si>
    <r>
      <t>masse deC</t>
    </r>
    <r>
      <rPr>
        <sz val="8"/>
        <rFont val="Arial"/>
        <family val="2"/>
      </rPr>
      <t>2</t>
    </r>
    <r>
      <rPr>
        <sz val="10"/>
        <rFont val="Arial"/>
        <family val="0"/>
      </rPr>
      <t>H</t>
    </r>
    <r>
      <rPr>
        <sz val="8"/>
        <rFont val="Arial"/>
        <family val="2"/>
      </rPr>
      <t>8</t>
    </r>
    <r>
      <rPr>
        <sz val="10"/>
        <rFont val="Arial"/>
        <family val="0"/>
      </rPr>
      <t>N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restant (t)</t>
    </r>
  </si>
  <si>
    <r>
      <t>Volume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expulsé (L)</t>
    </r>
  </si>
  <si>
    <r>
      <t>Volume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expulsé (L)</t>
    </r>
  </si>
  <si>
    <r>
      <t>Volume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explusé (L)</t>
    </r>
  </si>
  <si>
    <t xml:space="preserve"> Volume des gaz expulsés (L)</t>
  </si>
  <si>
    <t xml:space="preserve"> + </t>
  </si>
  <si>
    <r>
      <t>x</t>
    </r>
    <r>
      <rPr>
        <vertAlign val="subscript"/>
        <sz val="10"/>
        <rFont val="Arial"/>
        <family val="2"/>
      </rPr>
      <t>max</t>
    </r>
  </si>
  <si>
    <t>Tableau d'avancement</t>
  </si>
  <si>
    <r>
      <t>C</t>
    </r>
    <r>
      <rPr>
        <sz val="8"/>
        <rFont val="Arial"/>
        <family val="2"/>
      </rPr>
      <t>2</t>
    </r>
    <r>
      <rPr>
        <sz val="10"/>
        <rFont val="Arial"/>
        <family val="0"/>
      </rPr>
      <t>H</t>
    </r>
    <r>
      <rPr>
        <sz val="8"/>
        <rFont val="Arial"/>
        <family val="2"/>
      </rPr>
      <t>8</t>
    </r>
    <r>
      <rPr>
        <sz val="10"/>
        <rFont val="Arial"/>
        <family val="0"/>
      </rPr>
      <t>N</t>
    </r>
    <r>
      <rPr>
        <sz val="8"/>
        <rFont val="Arial"/>
        <family val="2"/>
      </rPr>
      <t>2 (combustible)</t>
    </r>
  </si>
  <si>
    <r>
      <t>2N</t>
    </r>
    <r>
      <rPr>
        <sz val="8"/>
        <rFont val="Arial"/>
        <family val="2"/>
      </rPr>
      <t>2</t>
    </r>
    <r>
      <rPr>
        <sz val="10"/>
        <rFont val="Arial"/>
        <family val="0"/>
      </rPr>
      <t>0</t>
    </r>
    <r>
      <rPr>
        <sz val="8"/>
        <rFont val="Arial"/>
        <family val="2"/>
      </rPr>
      <t>4 (comburant)</t>
    </r>
  </si>
  <si>
    <r>
      <t>3N</t>
    </r>
    <r>
      <rPr>
        <sz val="8"/>
        <rFont val="Arial"/>
        <family val="2"/>
      </rPr>
      <t>2 (g)</t>
    </r>
  </si>
  <si>
    <r>
      <t>4H</t>
    </r>
    <r>
      <rPr>
        <sz val="8"/>
        <rFont val="Arial"/>
        <family val="2"/>
      </rPr>
      <t>2</t>
    </r>
    <r>
      <rPr>
        <sz val="10"/>
        <rFont val="Arial"/>
        <family val="0"/>
      </rPr>
      <t>O (g)</t>
    </r>
  </si>
  <si>
    <r>
      <t>2CO</t>
    </r>
    <r>
      <rPr>
        <sz val="8"/>
        <rFont val="Arial"/>
        <family val="2"/>
      </rPr>
      <t>2 (g)</t>
    </r>
  </si>
  <si>
    <t>MAGNE (2nde5)</t>
  </si>
  <si>
    <t>DOKI THONON (2nde5)</t>
  </si>
  <si>
    <r>
      <t>masse du C</t>
    </r>
    <r>
      <rPr>
        <vertAlign val="sub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H</t>
    </r>
    <r>
      <rPr>
        <vertAlign val="subscript"/>
        <sz val="8"/>
        <color indexed="12"/>
        <rFont val="Arial"/>
        <family val="2"/>
      </rPr>
      <t>8</t>
    </r>
    <r>
      <rPr>
        <sz val="8"/>
        <color indexed="12"/>
        <rFont val="Arial"/>
        <family val="2"/>
      </rPr>
      <t>N</t>
    </r>
    <r>
      <rPr>
        <vertAlign val="subscript"/>
        <sz val="8"/>
        <color indexed="12"/>
        <rFont val="Arial"/>
        <family val="2"/>
      </rPr>
      <t>2 (</t>
    </r>
    <r>
      <rPr>
        <sz val="8"/>
        <color indexed="12"/>
        <rFont val="Arial"/>
        <family val="2"/>
      </rPr>
      <t>t) intro:</t>
    </r>
  </si>
  <si>
    <r>
      <t>masse du N</t>
    </r>
    <r>
      <rPr>
        <vertAlign val="subscript"/>
        <sz val="8"/>
        <color indexed="12"/>
        <rFont val="Arial"/>
        <family val="2"/>
      </rPr>
      <t>2</t>
    </r>
    <r>
      <rPr>
        <sz val="8"/>
        <color indexed="12"/>
        <rFont val="Arial"/>
        <family val="2"/>
      </rPr>
      <t>O</t>
    </r>
    <r>
      <rPr>
        <vertAlign val="subscript"/>
        <sz val="8"/>
        <color indexed="12"/>
        <rFont val="Arial"/>
        <family val="2"/>
      </rPr>
      <t>4</t>
    </r>
    <r>
      <rPr>
        <sz val="8"/>
        <color indexed="12"/>
        <rFont val="Arial"/>
        <family val="2"/>
      </rPr>
      <t xml:space="preserve"> (t) intro:</t>
    </r>
  </si>
  <si>
    <t>donnée:Vm (L/mol) 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</si>
</sst>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E+00"/>
    <numFmt numFmtId="178" formatCode="0.000E+00"/>
    <numFmt numFmtId="179" formatCode="0.E+00"/>
  </numFmts>
  <fonts count="19">
    <font>
      <sz val="10"/>
      <name val="Arial"/>
      <family val="0"/>
    </font>
    <font>
      <sz val="8"/>
      <name val="Arial"/>
      <family val="2"/>
    </font>
    <font>
      <sz val="5.25"/>
      <name val="Arial"/>
      <family val="2"/>
    </font>
    <font>
      <sz val="9.25"/>
      <name val="Arial"/>
      <family val="0"/>
    </font>
    <font>
      <sz val="12"/>
      <name val="Arial"/>
      <family val="0"/>
    </font>
    <font>
      <sz val="9.75"/>
      <name val="Arial"/>
      <family val="0"/>
    </font>
    <font>
      <b/>
      <sz val="9.25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8.75"/>
      <name val="Arial"/>
      <family val="2"/>
    </font>
    <font>
      <vertAlign val="subscript"/>
      <sz val="10"/>
      <name val="Arial"/>
      <family val="2"/>
    </font>
    <font>
      <vertAlign val="subscript"/>
      <sz val="8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1" fontId="0" fillId="2" borderId="1" xfId="0" applyNumberFormat="1" applyFill="1" applyBorder="1" applyAlignment="1">
      <alignment/>
    </xf>
    <xf numFmtId="11" fontId="0" fillId="0" borderId="1" xfId="0" applyNumberFormat="1" applyBorder="1" applyAlignment="1">
      <alignment horizontal="left"/>
    </xf>
    <xf numFmtId="11" fontId="0" fillId="0" borderId="1" xfId="0" applyNumberFormat="1" applyBorder="1" applyAlignment="1">
      <alignment/>
    </xf>
    <xf numFmtId="11" fontId="0" fillId="0" borderId="11" xfId="0" applyNumberFormat="1" applyBorder="1" applyAlignment="1">
      <alignment/>
    </xf>
    <xf numFmtId="11" fontId="0" fillId="0" borderId="10" xfId="0" applyNumberFormat="1" applyBorder="1" applyAlignment="1">
      <alignment/>
    </xf>
    <xf numFmtId="11" fontId="0" fillId="2" borderId="10" xfId="0" applyNumberFormat="1" applyFill="1" applyBorder="1" applyAlignment="1">
      <alignment/>
    </xf>
    <xf numFmtId="11" fontId="0" fillId="0" borderId="12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11" fontId="0" fillId="0" borderId="7" xfId="0" applyNumberFormat="1" applyBorder="1" applyAlignment="1">
      <alignment/>
    </xf>
    <xf numFmtId="0" fontId="0" fillId="0" borderId="13" xfId="0" applyBorder="1" applyAlignment="1">
      <alignment/>
    </xf>
    <xf numFmtId="11" fontId="0" fillId="0" borderId="14" xfId="0" applyNumberFormat="1" applyBorder="1" applyAlignment="1">
      <alignment/>
    </xf>
    <xf numFmtId="11" fontId="0" fillId="0" borderId="15" xfId="0" applyNumberFormat="1" applyBorder="1" applyAlignment="1">
      <alignment/>
    </xf>
    <xf numFmtId="11" fontId="0" fillId="0" borderId="16" xfId="0" applyNumberFormat="1" applyBorder="1" applyAlignment="1">
      <alignment/>
    </xf>
    <xf numFmtId="11" fontId="0" fillId="0" borderId="17" xfId="0" applyNumberFormat="1" applyBorder="1" applyAlignment="1">
      <alignment/>
    </xf>
    <xf numFmtId="11" fontId="9" fillId="3" borderId="18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11" fontId="0" fillId="0" borderId="1" xfId="0" applyNumberFormat="1" applyFill="1" applyBorder="1" applyAlignment="1">
      <alignment/>
    </xf>
    <xf numFmtId="11" fontId="0" fillId="0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1" fontId="0" fillId="0" borderId="8" xfId="0" applyNumberFormat="1" applyBorder="1" applyAlignment="1">
      <alignment horizontal="left" indent="3"/>
    </xf>
    <xf numFmtId="11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10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 horizontal="left"/>
    </xf>
    <xf numFmtId="11" fontId="18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des gaz expulsés (produits) 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7"/>
      <c:rotY val="20"/>
      <c:depthPercent val="100"/>
      <c:rAngAx val="1"/>
    </c:view3D>
    <c:plotArea>
      <c:layout>
        <c:manualLayout>
          <c:xMode val="edge"/>
          <c:yMode val="edge"/>
          <c:x val="0"/>
          <c:y val="0.095"/>
          <c:w val="0.965"/>
          <c:h val="0.717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Feuil1!$J$23:$J$25</c:f>
              <c:numCache/>
            </c:numRef>
          </c:val>
          <c:shape val="box"/>
        </c:ser>
        <c:shape val="box"/>
        <c:axId val="19582650"/>
        <c:axId val="42026123"/>
      </c:bar3DChart>
      <c:catAx>
        <c:axId val="1958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 en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2026123"/>
        <c:crosses val="autoZero"/>
        <c:auto val="1"/>
        <c:lblOffset val="100"/>
        <c:noMultiLvlLbl val="0"/>
      </c:catAx>
      <c:valAx>
        <c:axId val="42026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58265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33CCCC"/>
            </a:gs>
            <a:gs pos="100000">
              <a:srgbClr val="FF000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0.553</cdr:y>
    </cdr:from>
    <cdr:to>
      <cdr:x>0.5075</cdr:x>
      <cdr:y>0.62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6478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0.7515</cdr:y>
    </cdr:from>
    <cdr:to>
      <cdr:x>0.3515</cdr:x>
      <cdr:y>0.8185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2238375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0.4915</cdr:x>
      <cdr:y>0.7515</cdr:y>
    </cdr:from>
    <cdr:to>
      <cdr:x>0.614</cdr:x>
      <cdr:y>0.85375</cdr:y>
    </cdr:to>
    <cdr:sp>
      <cdr:nvSpPr>
        <cdr:cNvPr id="3" name="TextBox 3"/>
        <cdr:cNvSpPr txBox="1">
          <a:spLocks noChangeArrowheads="1"/>
        </cdr:cNvSpPr>
      </cdr:nvSpPr>
      <cdr:spPr>
        <a:xfrm>
          <a:off x="2209800" y="2238375"/>
          <a:ext cx="552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925" b="0" i="0" u="none" baseline="0">
              <a:latin typeface="Arial"/>
              <a:ea typeface="Arial"/>
              <a:cs typeface="Arial"/>
            </a:rPr>
            <a:t>O
</a:t>
          </a:r>
        </a:p>
      </cdr:txBody>
    </cdr:sp>
  </cdr:relSizeAnchor>
  <cdr:relSizeAnchor xmlns:cdr="http://schemas.openxmlformats.org/drawingml/2006/chartDrawing">
    <cdr:from>
      <cdr:x>0.74925</cdr:x>
      <cdr:y>0.7515</cdr:y>
    </cdr:from>
    <cdr:to>
      <cdr:x>0.817</cdr:x>
      <cdr:y>0.82175</cdr:y>
    </cdr:to>
    <cdr:sp>
      <cdr:nvSpPr>
        <cdr:cNvPr id="4" name="TextBox 4"/>
        <cdr:cNvSpPr txBox="1">
          <a:spLocks noChangeArrowheads="1"/>
        </cdr:cNvSpPr>
      </cdr:nvSpPr>
      <cdr:spPr>
        <a:xfrm>
          <a:off x="3371850" y="22383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525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38100</xdr:rowOff>
    </xdr:from>
    <xdr:to>
      <xdr:col>9</xdr:col>
      <xdr:colOff>676275</xdr:colOff>
      <xdr:row>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581150" y="38100"/>
          <a:ext cx="681990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Propulsion de la fusée Ariane IV</a:t>
          </a:r>
        </a:p>
      </xdr:txBody>
    </xdr:sp>
    <xdr:clientData/>
  </xdr:twoCellAnchor>
  <xdr:twoCellAnchor>
    <xdr:from>
      <xdr:col>4</xdr:col>
      <xdr:colOff>123825</xdr:colOff>
      <xdr:row>10</xdr:row>
      <xdr:rowOff>47625</xdr:rowOff>
    </xdr:from>
    <xdr:to>
      <xdr:col>4</xdr:col>
      <xdr:colOff>619125</xdr:colOff>
      <xdr:row>10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3981450" y="1838325"/>
          <a:ext cx="495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47625</xdr:rowOff>
    </xdr:from>
    <xdr:to>
      <xdr:col>4</xdr:col>
      <xdr:colOff>647700</xdr:colOff>
      <xdr:row>32</xdr:row>
      <xdr:rowOff>38100</xdr:rowOff>
    </xdr:to>
    <xdr:graphicFrame>
      <xdr:nvGraphicFramePr>
        <xdr:cNvPr id="3" name="Chart 9"/>
        <xdr:cNvGraphicFramePr/>
      </xdr:nvGraphicFramePr>
      <xdr:xfrm>
        <a:off x="0" y="2771775"/>
        <a:ext cx="4505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22</xdr:row>
      <xdr:rowOff>85725</xdr:rowOff>
    </xdr:from>
    <xdr:to>
      <xdr:col>8</xdr:col>
      <xdr:colOff>247650</xdr:colOff>
      <xdr:row>22</xdr:row>
      <xdr:rowOff>85725</xdr:rowOff>
    </xdr:to>
    <xdr:sp>
      <xdr:nvSpPr>
        <xdr:cNvPr id="4" name="Line 14"/>
        <xdr:cNvSpPr>
          <a:spLocks/>
        </xdr:cNvSpPr>
      </xdr:nvSpPr>
      <xdr:spPr>
        <a:xfrm>
          <a:off x="7229475" y="4048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23</xdr:row>
      <xdr:rowOff>85725</xdr:rowOff>
    </xdr:from>
    <xdr:to>
      <xdr:col>8</xdr:col>
      <xdr:colOff>247650</xdr:colOff>
      <xdr:row>23</xdr:row>
      <xdr:rowOff>85725</xdr:rowOff>
    </xdr:to>
    <xdr:sp>
      <xdr:nvSpPr>
        <xdr:cNvPr id="5" name="Line 15"/>
        <xdr:cNvSpPr>
          <a:spLocks/>
        </xdr:cNvSpPr>
      </xdr:nvSpPr>
      <xdr:spPr>
        <a:xfrm>
          <a:off x="7229475" y="4248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24</xdr:row>
      <xdr:rowOff>85725</xdr:rowOff>
    </xdr:from>
    <xdr:to>
      <xdr:col>8</xdr:col>
      <xdr:colOff>247650</xdr:colOff>
      <xdr:row>24</xdr:row>
      <xdr:rowOff>85725</xdr:rowOff>
    </xdr:to>
    <xdr:sp>
      <xdr:nvSpPr>
        <xdr:cNvPr id="6" name="Line 16"/>
        <xdr:cNvSpPr>
          <a:spLocks/>
        </xdr:cNvSpPr>
      </xdr:nvSpPr>
      <xdr:spPr>
        <a:xfrm>
          <a:off x="7229475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25</xdr:row>
      <xdr:rowOff>85725</xdr:rowOff>
    </xdr:from>
    <xdr:to>
      <xdr:col>8</xdr:col>
      <xdr:colOff>247650</xdr:colOff>
      <xdr:row>25</xdr:row>
      <xdr:rowOff>85725</xdr:rowOff>
    </xdr:to>
    <xdr:sp>
      <xdr:nvSpPr>
        <xdr:cNvPr id="7" name="Line 17"/>
        <xdr:cNvSpPr>
          <a:spLocks/>
        </xdr:cNvSpPr>
      </xdr:nvSpPr>
      <xdr:spPr>
        <a:xfrm>
          <a:off x="7229475" y="4648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5.00390625" style="0" customWidth="1"/>
    <col min="2" max="2" width="17.00390625" style="0" customWidth="1"/>
    <col min="3" max="3" width="10.28125" style="0" customWidth="1"/>
    <col min="4" max="4" width="15.57421875" style="0" customWidth="1"/>
    <col min="6" max="6" width="14.00390625" style="0" customWidth="1"/>
    <col min="7" max="7" width="12.7109375" style="0" customWidth="1"/>
    <col min="8" max="8" width="10.57421875" style="0" customWidth="1"/>
    <col min="9" max="9" width="9.28125" style="0" customWidth="1"/>
    <col min="10" max="10" width="14.57421875" style="0" customWidth="1"/>
    <col min="11" max="11" width="7.7109375" style="0" customWidth="1"/>
  </cols>
  <sheetData>
    <row r="1" spans="1:2" ht="12.75">
      <c r="A1" s="41" t="s">
        <v>23</v>
      </c>
      <c r="B1" s="41"/>
    </row>
    <row r="2" spans="1:2" ht="12.75">
      <c r="A2" s="41" t="s">
        <v>22</v>
      </c>
      <c r="B2" s="41"/>
    </row>
    <row r="5" spans="1:2" ht="18">
      <c r="A5" s="30" t="s">
        <v>2</v>
      </c>
      <c r="B5" s="31"/>
    </row>
    <row r="6" ht="13.5" thickBot="1"/>
    <row r="7" spans="1:8" ht="13.5" thickBot="1">
      <c r="A7" s="29" t="s">
        <v>6</v>
      </c>
      <c r="B7" s="29"/>
      <c r="C7" s="4">
        <v>31</v>
      </c>
      <c r="G7" s="34"/>
      <c r="H7" s="34"/>
    </row>
    <row r="8" spans="1:3" ht="13.5" thickBot="1">
      <c r="A8" s="29" t="s">
        <v>7</v>
      </c>
      <c r="B8" s="29"/>
      <c r="C8" s="4">
        <v>153</v>
      </c>
    </row>
    <row r="9" ht="12.75">
      <c r="G9" s="34"/>
    </row>
    <row r="10" spans="1:2" ht="18.75" thickBot="1">
      <c r="A10" s="30" t="s">
        <v>16</v>
      </c>
      <c r="B10" s="31"/>
    </row>
    <row r="11" spans="1:10" ht="12.75">
      <c r="A11" s="35"/>
      <c r="B11" s="6" t="s">
        <v>17</v>
      </c>
      <c r="C11" s="38" t="s">
        <v>14</v>
      </c>
      <c r="D11" s="7" t="s">
        <v>18</v>
      </c>
      <c r="E11" s="8"/>
      <c r="F11" s="7" t="s">
        <v>19</v>
      </c>
      <c r="G11" s="38" t="s">
        <v>0</v>
      </c>
      <c r="H11" s="7" t="s">
        <v>20</v>
      </c>
      <c r="I11" s="38" t="s">
        <v>0</v>
      </c>
      <c r="J11" s="9" t="s">
        <v>21</v>
      </c>
    </row>
    <row r="12" spans="1:10" ht="12.75">
      <c r="A12" s="36" t="s">
        <v>4</v>
      </c>
      <c r="B12" s="39">
        <f>C7*1000000/60</f>
        <v>516666.6666666667</v>
      </c>
      <c r="C12" s="32"/>
      <c r="D12" s="14">
        <f>C8*1000000/92</f>
        <v>1663043.4782608696</v>
      </c>
      <c r="E12" s="13"/>
      <c r="F12" s="15">
        <v>0</v>
      </c>
      <c r="G12" s="32"/>
      <c r="H12" s="15">
        <v>0</v>
      </c>
      <c r="I12" s="32"/>
      <c r="J12" s="16">
        <v>0</v>
      </c>
    </row>
    <row r="13" spans="1:10" ht="13.5" thickBot="1">
      <c r="A13" s="37" t="s">
        <v>5</v>
      </c>
      <c r="B13" s="40">
        <f>B12-B14</f>
        <v>0</v>
      </c>
      <c r="C13" s="33"/>
      <c r="D13" s="17">
        <f>D12-2*B14</f>
        <v>629710.1449275363</v>
      </c>
      <c r="E13" s="18"/>
      <c r="F13" s="17">
        <f>3*B14</f>
        <v>1550000</v>
      </c>
      <c r="G13" s="33"/>
      <c r="H13" s="17">
        <f>4*B14</f>
        <v>2066666.6666666667</v>
      </c>
      <c r="I13" s="33"/>
      <c r="J13" s="19">
        <f>2*B14</f>
        <v>1033333.3333333334</v>
      </c>
    </row>
    <row r="14" spans="1:2" ht="16.5" thickBot="1">
      <c r="A14" t="s">
        <v>15</v>
      </c>
      <c r="B14" s="4">
        <f>IF(D12/2&gt;B12,B12,D12/2)</f>
        <v>516666.6666666667</v>
      </c>
    </row>
    <row r="15" ht="18">
      <c r="A15" s="30" t="s">
        <v>3</v>
      </c>
    </row>
    <row r="16" ht="13.5" thickBot="1"/>
    <row r="17" spans="7:9" ht="13.5" thickBot="1">
      <c r="G17" s="42" t="s">
        <v>24</v>
      </c>
      <c r="H17" s="42"/>
      <c r="I17" s="4">
        <f>C7</f>
        <v>31</v>
      </c>
    </row>
    <row r="18" spans="7:9" ht="13.5" thickBot="1">
      <c r="G18" s="42" t="s">
        <v>25</v>
      </c>
      <c r="H18" s="43"/>
      <c r="I18" s="4">
        <f>C8</f>
        <v>153</v>
      </c>
    </row>
    <row r="20" ht="13.5" thickBot="1"/>
    <row r="21" spans="6:10" ht="16.5" thickBot="1">
      <c r="F21" s="6" t="s">
        <v>8</v>
      </c>
      <c r="G21" s="7"/>
      <c r="H21" s="22">
        <f>D13*92/1000000</f>
        <v>57.93333333333334</v>
      </c>
      <c r="I21" s="20"/>
      <c r="J21" s="21"/>
    </row>
    <row r="22" spans="6:10" ht="14.25">
      <c r="F22" s="10" t="s">
        <v>9</v>
      </c>
      <c r="G22" s="2"/>
      <c r="H22" s="16">
        <f>B13*60/1000000</f>
        <v>0</v>
      </c>
      <c r="I22" s="21"/>
      <c r="J22" s="28" t="s">
        <v>1</v>
      </c>
    </row>
    <row r="23" spans="6:10" ht="15.75">
      <c r="F23" s="10" t="s">
        <v>10</v>
      </c>
      <c r="G23" s="2"/>
      <c r="H23" s="16">
        <f>G27*F13</f>
        <v>124000000</v>
      </c>
      <c r="I23" s="20"/>
      <c r="J23" s="25">
        <f>H23/1000</f>
        <v>124000</v>
      </c>
    </row>
    <row r="24" spans="6:10" ht="15.75">
      <c r="F24" s="10" t="s">
        <v>11</v>
      </c>
      <c r="G24" s="2"/>
      <c r="H24" s="16">
        <f>G27*H13</f>
        <v>165333333.33333334</v>
      </c>
      <c r="I24" s="20"/>
      <c r="J24" s="25">
        <f>H24/1000</f>
        <v>165333.33333333334</v>
      </c>
    </row>
    <row r="25" spans="6:10" ht="15.75">
      <c r="F25" s="23" t="s">
        <v>12</v>
      </c>
      <c r="G25" s="5"/>
      <c r="H25" s="24">
        <f>J13*G27</f>
        <v>82666666.66666667</v>
      </c>
      <c r="I25" s="20"/>
      <c r="J25" s="26">
        <f>H25/1000</f>
        <v>82666.66666666667</v>
      </c>
    </row>
    <row r="26" spans="6:10" ht="13.5" thickBot="1">
      <c r="F26" s="11" t="s">
        <v>13</v>
      </c>
      <c r="G26" s="12"/>
      <c r="H26" s="45">
        <f>H23+H24+H25</f>
        <v>372000000.00000006</v>
      </c>
      <c r="I26" s="20"/>
      <c r="J26" s="27">
        <f>H26/1000</f>
        <v>372000.00000000006</v>
      </c>
    </row>
    <row r="27" spans="6:7" ht="13.5" thickBot="1">
      <c r="F27" s="3" t="s">
        <v>26</v>
      </c>
      <c r="G27" s="44">
        <v>80</v>
      </c>
    </row>
    <row r="31" spans="1:5" ht="12.75">
      <c r="A31" s="1"/>
      <c r="B31" s="1"/>
      <c r="C31" s="20"/>
      <c r="D31" s="20"/>
      <c r="E31" s="20"/>
    </row>
    <row r="32" spans="1:5" ht="12.75">
      <c r="A32" s="1"/>
      <c r="B32" s="1"/>
      <c r="C32" s="20"/>
      <c r="D32" s="20"/>
      <c r="E32" s="20"/>
    </row>
    <row r="33" spans="1:5" ht="12.75">
      <c r="A33" s="1"/>
      <c r="B33" s="1"/>
      <c r="C33" s="20"/>
      <c r="D33" s="20"/>
      <c r="E33" s="20"/>
    </row>
    <row r="34" spans="1:5" ht="12.75">
      <c r="A34" s="1"/>
      <c r="B34" s="1"/>
      <c r="C34" s="20"/>
      <c r="D34" s="20"/>
      <c r="E34" s="20"/>
    </row>
    <row r="35" spans="1:5" ht="12.75">
      <c r="A35" s="1"/>
      <c r="B35" s="1"/>
      <c r="C35" s="20"/>
      <c r="D35" s="20"/>
      <c r="E35" s="20"/>
    </row>
    <row r="36" spans="1:5" ht="12.75">
      <c r="A36" s="1"/>
      <c r="B36" s="1"/>
      <c r="C36" s="20"/>
      <c r="D36" s="20"/>
      <c r="E36" s="20"/>
    </row>
  </sheetData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 monge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ACADEMIE GRENOBLE</dc:creator>
  <cp:keywords/>
  <dc:description/>
  <cp:lastModifiedBy>Billou</cp:lastModifiedBy>
  <cp:lastPrinted>2004-05-28T16:26:45Z</cp:lastPrinted>
  <dcterms:created xsi:type="dcterms:W3CDTF">2004-05-21T07:21:00Z</dcterms:created>
  <dcterms:modified xsi:type="dcterms:W3CDTF">2004-05-28T16:29:26Z</dcterms:modified>
  <cp:category/>
  <cp:version/>
  <cp:contentType/>
  <cp:contentStatus/>
</cp:coreProperties>
</file>